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Financial planning\Data collection docs\"/>
    </mc:Choice>
  </mc:AlternateContent>
  <xr:revisionPtr revIDLastSave="0" documentId="13_ncr:1_{6B1B6D0E-93CB-4C33-AB59-83BE8692AC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26" i="1"/>
  <c r="E66" i="1"/>
  <c r="E65" i="1"/>
  <c r="D41" i="1"/>
  <c r="D67" i="1" l="1"/>
  <c r="E67" i="1" s="1"/>
  <c r="D60" i="1"/>
  <c r="E59" i="1"/>
  <c r="E58" i="1"/>
  <c r="E57" i="1"/>
  <c r="D56" i="1"/>
  <c r="E55" i="1"/>
  <c r="E54" i="1"/>
  <c r="E53" i="1"/>
  <c r="D52" i="1"/>
  <c r="E51" i="1"/>
  <c r="E50" i="1"/>
  <c r="D49" i="1"/>
  <c r="E48" i="1"/>
  <c r="E47" i="1"/>
  <c r="E46" i="1"/>
  <c r="E45" i="1"/>
  <c r="E44" i="1"/>
  <c r="D43" i="1"/>
  <c r="E42" i="1"/>
  <c r="E41" i="1"/>
  <c r="E40" i="1"/>
  <c r="E39" i="1"/>
  <c r="E38" i="1"/>
  <c r="E37" i="1"/>
  <c r="E32" i="1"/>
  <c r="D32" i="1"/>
  <c r="F31" i="1"/>
  <c r="F29" i="1"/>
  <c r="F28" i="1"/>
  <c r="F32" i="1" l="1"/>
  <c r="F37" i="1" s="1"/>
  <c r="E52" i="1"/>
  <c r="E56" i="1"/>
  <c r="E43" i="1"/>
  <c r="E60" i="1"/>
  <c r="E49" i="1"/>
  <c r="D61" i="1"/>
  <c r="F43" i="1" l="1"/>
  <c r="F57" i="1"/>
  <c r="F56" i="1"/>
  <c r="F48" i="1"/>
  <c r="F39" i="1"/>
  <c r="F55" i="1"/>
  <c r="F47" i="1"/>
  <c r="F38" i="1"/>
  <c r="F45" i="1"/>
  <c r="F54" i="1"/>
  <c r="F46" i="1"/>
  <c r="F42" i="1"/>
  <c r="F67" i="1"/>
  <c r="F53" i="1"/>
  <c r="F40" i="1"/>
  <c r="F60" i="1"/>
  <c r="F52" i="1"/>
  <c r="F44" i="1"/>
  <c r="F51" i="1"/>
  <c r="F59" i="1"/>
  <c r="F58" i="1"/>
  <c r="F50" i="1"/>
  <c r="F41" i="1"/>
  <c r="F49" i="1"/>
  <c r="E61" i="1"/>
  <c r="F61" i="1" s="1"/>
  <c r="E62" i="1" l="1"/>
  <c r="D62" i="1" l="1"/>
  <c r="D68" i="1" s="1"/>
  <c r="E68" i="1" s="1"/>
  <c r="F68" i="1" s="1"/>
  <c r="F62" i="1"/>
</calcChain>
</file>

<file path=xl/sharedStrings.xml><?xml version="1.0" encoding="utf-8"?>
<sst xmlns="http://schemas.openxmlformats.org/spreadsheetml/2006/main" count="92" uniqueCount="90">
  <si>
    <t>Data Collection Sheet</t>
  </si>
  <si>
    <t>Particulars</t>
  </si>
  <si>
    <t>Goal</t>
  </si>
  <si>
    <t>Others</t>
  </si>
  <si>
    <t>Priority (H/M/L)</t>
  </si>
  <si>
    <t>Yes/No</t>
  </si>
  <si>
    <t>Timeframe</t>
  </si>
  <si>
    <t>Amount</t>
  </si>
  <si>
    <t>International Vacation</t>
  </si>
  <si>
    <t>Car Purchase</t>
  </si>
  <si>
    <t>House Purchase</t>
  </si>
  <si>
    <t>Home Renovation</t>
  </si>
  <si>
    <t>Holiday Home</t>
  </si>
  <si>
    <t>Corpus for Start-up</t>
  </si>
  <si>
    <t>Family Gifting</t>
  </si>
  <si>
    <t>Charity</t>
  </si>
  <si>
    <t>Child-birth Expenses</t>
  </si>
  <si>
    <t>Big Purchases</t>
  </si>
  <si>
    <t xml:space="preserve">Estate for Children </t>
  </si>
  <si>
    <t>Inflows</t>
  </si>
  <si>
    <t>Annual Incomes</t>
  </si>
  <si>
    <t>Salary Income (Take Home)</t>
  </si>
  <si>
    <t>Re-imbursements</t>
  </si>
  <si>
    <t>Business Income (Net Profit)</t>
  </si>
  <si>
    <t>Rental Income</t>
  </si>
  <si>
    <t>Investment Income</t>
  </si>
  <si>
    <t>Total Income</t>
  </si>
  <si>
    <t>Expected Increase in Income (%)</t>
  </si>
  <si>
    <t>Outflows</t>
  </si>
  <si>
    <t>Monthly</t>
  </si>
  <si>
    <t>Annual</t>
  </si>
  <si>
    <t>% of Income</t>
  </si>
  <si>
    <t>Food &amp; Grocery</t>
  </si>
  <si>
    <t>House Rent / Maintenance / Repair</t>
  </si>
  <si>
    <t>Conveyance, Fuel &amp; Maintenance</t>
  </si>
  <si>
    <t>Medicines / Doctor / Healthcare</t>
  </si>
  <si>
    <t>Electricity / Water / Labour / AMCs</t>
  </si>
  <si>
    <t>Mobile / Telephone / Internet</t>
  </si>
  <si>
    <t>Household Expenses</t>
  </si>
  <si>
    <t>Clothes &amp; Accessories</t>
  </si>
  <si>
    <t>Shopping, Gifts, Whitegoods, Gadgets</t>
  </si>
  <si>
    <t>Dining / Movies / Sports</t>
  </si>
  <si>
    <t>Personal Care / Others</t>
  </si>
  <si>
    <t>Travel &amp; Annual Vacations</t>
  </si>
  <si>
    <t>Lifestyle Expenses</t>
  </si>
  <si>
    <t>Children's Schooling/College Expenses</t>
  </si>
  <si>
    <t>Contribution to Parents, Siblings etc</t>
  </si>
  <si>
    <t>Dependent Expenses</t>
  </si>
  <si>
    <t>Life Insurance (Term)</t>
  </si>
  <si>
    <t>Mediclaim/PA/CI</t>
  </si>
  <si>
    <t>Motor Insurance</t>
  </si>
  <si>
    <t>Pure Insurance Premiums</t>
  </si>
  <si>
    <t>Home Loan EMIs</t>
  </si>
  <si>
    <t>Vehicle Loan EMIs</t>
  </si>
  <si>
    <t>Personal Loan EMIs</t>
  </si>
  <si>
    <t>Loan Servicing</t>
  </si>
  <si>
    <t>Net Outflows</t>
  </si>
  <si>
    <t>Savings (Inflows-Outflows)</t>
  </si>
  <si>
    <t>PPF</t>
  </si>
  <si>
    <t>Recurring Deposits (RDs)</t>
  </si>
  <si>
    <t>Insurance Premiums (Investments)</t>
  </si>
  <si>
    <t>Mutual Fund SIPs</t>
  </si>
  <si>
    <t>Regular Monthly Investments</t>
  </si>
  <si>
    <t>Surplus (Savings-Investments)</t>
  </si>
  <si>
    <t>Economic Inflation</t>
  </si>
  <si>
    <t>Liabilities</t>
  </si>
  <si>
    <t>Outstanding Balance</t>
  </si>
  <si>
    <t>Balance Term</t>
  </si>
  <si>
    <t>Interest Rate</t>
  </si>
  <si>
    <t>EMI</t>
  </si>
  <si>
    <t>Home Loan</t>
  </si>
  <si>
    <t>Vehicle Loan</t>
  </si>
  <si>
    <t>Personal Loan</t>
  </si>
  <si>
    <t>Client Signature</t>
  </si>
  <si>
    <t>Place</t>
  </si>
  <si>
    <t>Client Name</t>
  </si>
  <si>
    <t>Date</t>
  </si>
  <si>
    <t>*ignore points not applicable</t>
  </si>
  <si>
    <t>Performance Bonus (Net of TDS) rental</t>
  </si>
  <si>
    <t>Self</t>
  </si>
  <si>
    <t>Spouse</t>
  </si>
  <si>
    <t>ok</t>
  </si>
  <si>
    <t>Total *12 months</t>
  </si>
  <si>
    <t>a</t>
  </si>
  <si>
    <t>b</t>
  </si>
  <si>
    <t>(a+b)*12</t>
  </si>
  <si>
    <t>Child Education (1st Child)</t>
  </si>
  <si>
    <t>Child Education (2nd Child)</t>
  </si>
  <si>
    <t xml:space="preserve">Marriage </t>
  </si>
  <si>
    <t>Goals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</si>
</sst>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rgb="FFC8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C0000"/>
      <name val="Calibri"/>
      <family val="2"/>
      <scheme val="minor"/>
    </font>
    <font>
      <b/>
      <sz val="9"/>
      <color rgb="FFC8000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FF6400"/>
        <bgColor indexed="64"/>
      </patternFill>
    </fill>
    <fill>
      <patternFill patternType="solid">
        <fgColor rgb="FFC80000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hair">
        <color rgb="FFC80000"/>
      </left>
      <right style="hair">
        <color rgb="FFC80000"/>
      </right>
      <top style="hair">
        <color rgb="FFC80000"/>
      </top>
      <bottom style="hair">
        <color rgb="FFC80000"/>
      </bottom>
      <diagonal/>
    </border>
    <border>
      <left style="hair">
        <color rgb="FFC80000"/>
      </left>
      <right/>
      <top style="hair">
        <color rgb="FFC80000"/>
      </top>
      <bottom style="hair">
        <color rgb="FFC80000"/>
      </bottom>
      <diagonal/>
    </border>
    <border>
      <left/>
      <right style="hair">
        <color rgb="FFC80000"/>
      </right>
      <top style="hair">
        <color rgb="FFC80000"/>
      </top>
      <bottom style="hair">
        <color rgb="FFC80000"/>
      </bottom>
      <diagonal/>
    </border>
    <border>
      <left/>
      <right/>
      <top style="hair">
        <color rgb="FFC80000"/>
      </top>
      <bottom style="hair">
        <color rgb="FFC8000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C8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1">
    <xf numFmtId="0" fontId="0" fillId="0" borderId="0" xfId="0"/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10" fontId="6" fillId="0" borderId="1" xfId="0" applyNumberFormat="1" applyFont="1" applyBorder="1" applyAlignment="1" applyProtection="1">
      <alignment horizontal="center" vertical="center" wrapText="1"/>
      <protection locked="0"/>
    </xf>
    <xf numFmtId="9" fontId="6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 applyProtection="1">
      <alignment vertical="center" wrapText="1"/>
      <protection locked="0"/>
    </xf>
    <xf numFmtId="3" fontId="5" fillId="5" borderId="1" xfId="0" applyNumberFormat="1" applyFont="1" applyFill="1" applyBorder="1" applyAlignment="1" applyProtection="1">
      <alignment vertical="center" wrapText="1"/>
      <protection locked="0"/>
    </xf>
    <xf numFmtId="9" fontId="7" fillId="0" borderId="1" xfId="0" applyNumberFormat="1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vertical="center" shrinkToFit="1"/>
      <protection locked="0"/>
    </xf>
    <xf numFmtId="0" fontId="4" fillId="4" borderId="1" xfId="0" applyFont="1" applyFill="1" applyBorder="1" applyAlignment="1" applyProtection="1">
      <alignment horizontal="center" vertical="center" shrinkToFi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 applyProtection="1">
      <alignment horizontal="left" vertical="center" wrapText="1"/>
      <protection locked="0"/>
    </xf>
    <xf numFmtId="3" fontId="6" fillId="0" borderId="6" xfId="0" applyNumberFormat="1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3" fontId="6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3" fontId="5" fillId="0" borderId="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0" fillId="6" borderId="0" xfId="0" applyFill="1" applyProtection="1"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3" fontId="6" fillId="0" borderId="1" xfId="0" applyNumberFormat="1" applyFont="1" applyBorder="1" applyAlignment="1" applyProtection="1">
      <alignment horizontal="left" vertical="center" wrapText="1"/>
      <protection locked="0"/>
    </xf>
    <xf numFmtId="49" fontId="5" fillId="5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3" fontId="5" fillId="0" borderId="1" xfId="0" applyNumberFormat="1" applyFont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3" fontId="5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</cellXfs>
  <cellStyles count="2">
    <cellStyle name="60% - Accent1" xfId="1" builtinId="32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79"/>
  <sheetViews>
    <sheetView showGridLines="0" tabSelected="1" workbookViewId="0">
      <selection activeCell="I22" sqref="I22"/>
    </sheetView>
  </sheetViews>
  <sheetFormatPr defaultRowHeight="15" x14ac:dyDescent="0.25"/>
  <cols>
    <col min="2" max="2" width="21.42578125" bestFit="1" customWidth="1"/>
    <col min="3" max="3" width="11.5703125" customWidth="1"/>
    <col min="4" max="4" width="10" customWidth="1"/>
    <col min="5" max="5" width="11.42578125" bestFit="1" customWidth="1"/>
    <col min="6" max="6" width="17.7109375" customWidth="1"/>
  </cols>
  <sheetData>
    <row r="3" spans="2:6" ht="21" x14ac:dyDescent="0.25">
      <c r="B3" s="43" t="s">
        <v>0</v>
      </c>
      <c r="C3" s="43"/>
      <c r="D3" s="43"/>
      <c r="E3" s="43"/>
      <c r="F3" s="43"/>
    </row>
    <row r="4" spans="2:6" x14ac:dyDescent="0.25">
      <c r="B4" s="28" t="s">
        <v>77</v>
      </c>
      <c r="C4" s="28"/>
      <c r="D4" s="1"/>
      <c r="E4" s="1"/>
      <c r="F4" s="1"/>
    </row>
    <row r="5" spans="2:6" x14ac:dyDescent="0.25">
      <c r="B5" s="1"/>
      <c r="C5" s="1"/>
      <c r="D5" s="1"/>
      <c r="E5" s="1"/>
      <c r="F5" s="1"/>
    </row>
    <row r="6" spans="2:6" ht="18.75" x14ac:dyDescent="0.25">
      <c r="B6" s="37" t="s">
        <v>89</v>
      </c>
      <c r="C6" s="37"/>
      <c r="D6" s="37"/>
      <c r="E6" s="37"/>
      <c r="F6" s="37"/>
    </row>
    <row r="7" spans="2:6" x14ac:dyDescent="0.25">
      <c r="B7" s="23" t="s">
        <v>2</v>
      </c>
      <c r="C7" s="4" t="s">
        <v>5</v>
      </c>
      <c r="D7" s="4" t="s">
        <v>6</v>
      </c>
      <c r="E7" s="4" t="s">
        <v>7</v>
      </c>
      <c r="F7" s="4" t="s">
        <v>4</v>
      </c>
    </row>
    <row r="8" spans="2:6" x14ac:dyDescent="0.25">
      <c r="B8" s="36" t="s">
        <v>88</v>
      </c>
      <c r="C8" s="35"/>
      <c r="D8" s="35"/>
      <c r="E8" s="35"/>
      <c r="F8" s="35"/>
    </row>
    <row r="9" spans="2:6" x14ac:dyDescent="0.25">
      <c r="B9" s="21" t="s">
        <v>86</v>
      </c>
      <c r="C9" s="34"/>
      <c r="D9" s="34"/>
      <c r="E9" s="34"/>
      <c r="F9" s="34"/>
    </row>
    <row r="10" spans="2:6" x14ac:dyDescent="0.25">
      <c r="B10" s="21" t="s">
        <v>87</v>
      </c>
      <c r="C10" s="34"/>
      <c r="D10" s="34"/>
      <c r="E10" s="34"/>
      <c r="F10" s="34"/>
    </row>
    <row r="11" spans="2:6" x14ac:dyDescent="0.25">
      <c r="B11" s="21" t="s">
        <v>8</v>
      </c>
      <c r="C11" s="2"/>
      <c r="D11" s="2"/>
      <c r="E11" s="5"/>
      <c r="F11" s="5"/>
    </row>
    <row r="12" spans="2:6" x14ac:dyDescent="0.25">
      <c r="B12" s="21" t="s">
        <v>9</v>
      </c>
      <c r="C12" s="2"/>
      <c r="D12" s="2"/>
      <c r="E12" s="5"/>
      <c r="F12" s="5"/>
    </row>
    <row r="13" spans="2:6" x14ac:dyDescent="0.25">
      <c r="B13" s="21" t="s">
        <v>10</v>
      </c>
      <c r="C13" s="2"/>
      <c r="D13" s="2"/>
      <c r="E13" s="5"/>
      <c r="F13" s="5"/>
    </row>
    <row r="14" spans="2:6" x14ac:dyDescent="0.25">
      <c r="B14" s="21" t="s">
        <v>11</v>
      </c>
      <c r="C14" s="2"/>
      <c r="D14" s="2"/>
      <c r="E14" s="5"/>
      <c r="F14" s="6"/>
    </row>
    <row r="15" spans="2:6" x14ac:dyDescent="0.25">
      <c r="B15" s="21" t="s">
        <v>12</v>
      </c>
      <c r="C15" s="2"/>
      <c r="D15" s="2"/>
      <c r="E15" s="5"/>
      <c r="F15" s="6"/>
    </row>
    <row r="16" spans="2:6" x14ac:dyDescent="0.25">
      <c r="B16" s="21" t="s">
        <v>13</v>
      </c>
      <c r="C16" s="2"/>
      <c r="D16" s="2"/>
      <c r="E16" s="5"/>
      <c r="F16" s="6"/>
    </row>
    <row r="17" spans="2:7" x14ac:dyDescent="0.25">
      <c r="B17" s="21" t="s">
        <v>14</v>
      </c>
      <c r="C17" s="2"/>
      <c r="D17" s="2"/>
      <c r="E17" s="5"/>
      <c r="F17" s="6"/>
    </row>
    <row r="18" spans="2:7" x14ac:dyDescent="0.25">
      <c r="B18" s="21" t="s">
        <v>15</v>
      </c>
      <c r="C18" s="2"/>
      <c r="D18" s="2"/>
      <c r="E18" s="5"/>
      <c r="F18" s="6"/>
    </row>
    <row r="19" spans="2:7" x14ac:dyDescent="0.25">
      <c r="B19" s="21" t="s">
        <v>16</v>
      </c>
      <c r="C19" s="2"/>
      <c r="D19" s="2"/>
      <c r="E19" s="5"/>
      <c r="F19" s="6"/>
    </row>
    <row r="20" spans="2:7" x14ac:dyDescent="0.25">
      <c r="B20" s="21" t="s">
        <v>17</v>
      </c>
      <c r="C20" s="2"/>
      <c r="D20" s="2"/>
      <c r="E20" s="5"/>
      <c r="F20" s="6"/>
    </row>
    <row r="21" spans="2:7" x14ac:dyDescent="0.25">
      <c r="B21" s="21" t="s">
        <v>18</v>
      </c>
      <c r="C21" s="2"/>
      <c r="D21" s="2"/>
      <c r="E21" s="5"/>
      <c r="F21" s="6"/>
    </row>
    <row r="22" spans="2:7" x14ac:dyDescent="0.25">
      <c r="B22" s="21" t="s">
        <v>3</v>
      </c>
      <c r="C22" s="2"/>
      <c r="D22" s="2"/>
      <c r="E22" s="5"/>
      <c r="F22" s="6"/>
    </row>
    <row r="23" spans="2:7" x14ac:dyDescent="0.25">
      <c r="B23" s="22"/>
      <c r="C23" s="3"/>
      <c r="D23" s="3"/>
      <c r="E23" s="3"/>
      <c r="F23" s="3"/>
    </row>
    <row r="24" spans="2:7" ht="18.75" x14ac:dyDescent="0.25">
      <c r="B24" s="32" t="s">
        <v>19</v>
      </c>
      <c r="C24" s="32"/>
      <c r="D24" s="33" t="s">
        <v>83</v>
      </c>
      <c r="E24" s="33" t="s">
        <v>84</v>
      </c>
      <c r="F24" s="32" t="s">
        <v>85</v>
      </c>
    </row>
    <row r="25" spans="2:7" x14ac:dyDescent="0.25">
      <c r="B25" s="40" t="s">
        <v>20</v>
      </c>
      <c r="C25" s="40"/>
      <c r="D25" s="4" t="s">
        <v>79</v>
      </c>
      <c r="E25" s="4" t="s">
        <v>80</v>
      </c>
      <c r="F25" s="4" t="s">
        <v>82</v>
      </c>
    </row>
    <row r="26" spans="2:7" x14ac:dyDescent="0.25">
      <c r="B26" s="42" t="s">
        <v>21</v>
      </c>
      <c r="C26" s="42"/>
      <c r="D26" s="5">
        <v>615000</v>
      </c>
      <c r="E26" s="5">
        <v>415000</v>
      </c>
      <c r="F26" s="7">
        <f>(D26+E26)*12</f>
        <v>12360000</v>
      </c>
    </row>
    <row r="27" spans="2:7" x14ac:dyDescent="0.25">
      <c r="B27" s="41" t="s">
        <v>78</v>
      </c>
      <c r="C27" s="41"/>
      <c r="F27" s="7"/>
    </row>
    <row r="28" spans="2:7" x14ac:dyDescent="0.25">
      <c r="B28" s="42" t="s">
        <v>22</v>
      </c>
      <c r="C28" s="42"/>
      <c r="D28" s="5"/>
      <c r="E28" s="5"/>
      <c r="F28" s="7">
        <f t="shared" ref="F28:F31" si="0">SUM(D28:E28)</f>
        <v>0</v>
      </c>
    </row>
    <row r="29" spans="2:7" x14ac:dyDescent="0.25">
      <c r="B29" s="42" t="s">
        <v>23</v>
      </c>
      <c r="C29" s="42"/>
      <c r="D29" s="5"/>
      <c r="E29" s="5"/>
      <c r="F29" s="7">
        <f t="shared" si="0"/>
        <v>0</v>
      </c>
    </row>
    <row r="30" spans="2:7" x14ac:dyDescent="0.25">
      <c r="B30" s="42" t="s">
        <v>24</v>
      </c>
      <c r="C30" s="42"/>
      <c r="D30" s="5">
        <v>25000</v>
      </c>
      <c r="E30" s="5">
        <v>37000</v>
      </c>
      <c r="F30" s="7">
        <f>(D30+E30)*12</f>
        <v>744000</v>
      </c>
    </row>
    <row r="31" spans="2:7" x14ac:dyDescent="0.25">
      <c r="B31" s="42" t="s">
        <v>25</v>
      </c>
      <c r="C31" s="42"/>
      <c r="D31" s="5"/>
      <c r="E31" s="5"/>
      <c r="F31" s="7">
        <f t="shared" si="0"/>
        <v>0</v>
      </c>
    </row>
    <row r="32" spans="2:7" x14ac:dyDescent="0.25">
      <c r="B32" s="42" t="s">
        <v>26</v>
      </c>
      <c r="C32" s="42"/>
      <c r="D32" s="7">
        <f>SUM(D26:D31)</f>
        <v>640000</v>
      </c>
      <c r="E32" s="7">
        <f>SUM(E26:E31)</f>
        <v>452000</v>
      </c>
      <c r="F32" s="7">
        <f>(D32+E32)*12</f>
        <v>13104000</v>
      </c>
      <c r="G32" s="31"/>
    </row>
    <row r="33" spans="2:6" x14ac:dyDescent="0.25">
      <c r="B33" s="41" t="s">
        <v>27</v>
      </c>
      <c r="C33" s="41"/>
      <c r="D33" s="8"/>
      <c r="E33" s="8"/>
      <c r="F33" s="9">
        <v>0.1</v>
      </c>
    </row>
    <row r="34" spans="2:6" x14ac:dyDescent="0.25">
      <c r="B34" s="22"/>
      <c r="C34" s="3"/>
      <c r="D34" s="3"/>
      <c r="E34" s="3"/>
      <c r="F34" s="3"/>
    </row>
    <row r="35" spans="2:6" ht="18.75" x14ac:dyDescent="0.25">
      <c r="B35" s="37" t="s">
        <v>28</v>
      </c>
      <c r="C35" s="37"/>
      <c r="D35" s="37"/>
      <c r="E35" s="37"/>
      <c r="F35" s="37"/>
    </row>
    <row r="36" spans="2:6" x14ac:dyDescent="0.25">
      <c r="B36" s="40" t="s">
        <v>1</v>
      </c>
      <c r="C36" s="40"/>
      <c r="D36" s="4" t="s">
        <v>29</v>
      </c>
      <c r="E36" s="4" t="s">
        <v>30</v>
      </c>
      <c r="F36" s="4" t="s">
        <v>31</v>
      </c>
    </row>
    <row r="37" spans="2:6" x14ac:dyDescent="0.25">
      <c r="B37" s="38" t="s">
        <v>32</v>
      </c>
      <c r="C37" s="38"/>
      <c r="D37" s="10">
        <v>68000</v>
      </c>
      <c r="E37" s="10">
        <f t="shared" ref="E37:E42" si="1">D37*12</f>
        <v>816000</v>
      </c>
      <c r="F37" s="9">
        <f>E37/$F$32</f>
        <v>6.2271062271062272E-2</v>
      </c>
    </row>
    <row r="38" spans="2:6" x14ac:dyDescent="0.25">
      <c r="B38" s="38" t="s">
        <v>33</v>
      </c>
      <c r="C38" s="38"/>
      <c r="D38" s="10">
        <v>100000</v>
      </c>
      <c r="E38" s="10">
        <f t="shared" si="1"/>
        <v>1200000</v>
      </c>
      <c r="F38" s="9">
        <f t="shared" ref="F38:F62" si="2">E38/$F$32</f>
        <v>9.1575091575091569E-2</v>
      </c>
    </row>
    <row r="39" spans="2:6" x14ac:dyDescent="0.25">
      <c r="B39" s="38" t="s">
        <v>34</v>
      </c>
      <c r="C39" s="38"/>
      <c r="D39" s="10">
        <v>5000</v>
      </c>
      <c r="E39" s="10">
        <f t="shared" si="1"/>
        <v>60000</v>
      </c>
      <c r="F39" s="9">
        <f t="shared" si="2"/>
        <v>4.578754578754579E-3</v>
      </c>
    </row>
    <row r="40" spans="2:6" x14ac:dyDescent="0.25">
      <c r="B40" s="38" t="s">
        <v>35</v>
      </c>
      <c r="C40" s="38"/>
      <c r="D40" s="10">
        <v>25000</v>
      </c>
      <c r="E40" s="10">
        <f t="shared" si="1"/>
        <v>300000</v>
      </c>
      <c r="F40" s="9">
        <f t="shared" si="2"/>
        <v>2.2893772893772892E-2</v>
      </c>
    </row>
    <row r="41" spans="2:6" x14ac:dyDescent="0.25">
      <c r="B41" s="38" t="s">
        <v>36</v>
      </c>
      <c r="C41" s="38"/>
      <c r="D41" s="10">
        <f>10000+10000</f>
        <v>20000</v>
      </c>
      <c r="E41" s="10">
        <f t="shared" si="1"/>
        <v>240000</v>
      </c>
      <c r="F41" s="9">
        <f t="shared" si="2"/>
        <v>1.8315018315018316E-2</v>
      </c>
    </row>
    <row r="42" spans="2:6" x14ac:dyDescent="0.25">
      <c r="B42" s="38" t="s">
        <v>37</v>
      </c>
      <c r="C42" s="38"/>
      <c r="D42" s="10">
        <v>2000</v>
      </c>
      <c r="E42" s="10">
        <f t="shared" si="1"/>
        <v>24000</v>
      </c>
      <c r="F42" s="29">
        <f t="shared" si="2"/>
        <v>1.8315018315018315E-3</v>
      </c>
    </row>
    <row r="43" spans="2:6" x14ac:dyDescent="0.25">
      <c r="B43" s="39" t="s">
        <v>38</v>
      </c>
      <c r="C43" s="39"/>
      <c r="D43" s="11">
        <f>SUM(D37:D42)</f>
        <v>220000</v>
      </c>
      <c r="E43" s="11">
        <f>SUM(E37:E42)</f>
        <v>2640000</v>
      </c>
      <c r="F43" s="30">
        <f t="shared" si="2"/>
        <v>0.20146520146520147</v>
      </c>
    </row>
    <row r="44" spans="2:6" x14ac:dyDescent="0.25">
      <c r="B44" s="38" t="s">
        <v>39</v>
      </c>
      <c r="C44" s="38"/>
      <c r="D44" s="10">
        <v>5000</v>
      </c>
      <c r="E44" s="10">
        <f>D44*12</f>
        <v>60000</v>
      </c>
      <c r="F44" s="29">
        <f t="shared" si="2"/>
        <v>4.578754578754579E-3</v>
      </c>
    </row>
    <row r="45" spans="2:6" x14ac:dyDescent="0.25">
      <c r="B45" s="38" t="s">
        <v>40</v>
      </c>
      <c r="C45" s="38"/>
      <c r="D45" s="10"/>
      <c r="E45" s="10">
        <f>D45*12</f>
        <v>0</v>
      </c>
      <c r="F45" s="29">
        <f t="shared" si="2"/>
        <v>0</v>
      </c>
    </row>
    <row r="46" spans="2:6" x14ac:dyDescent="0.25">
      <c r="B46" s="38" t="s">
        <v>41</v>
      </c>
      <c r="C46" s="38"/>
      <c r="D46" s="10">
        <v>5000</v>
      </c>
      <c r="E46" s="10">
        <f>D46*12</f>
        <v>60000</v>
      </c>
      <c r="F46" s="29">
        <f t="shared" si="2"/>
        <v>4.578754578754579E-3</v>
      </c>
    </row>
    <row r="47" spans="2:6" x14ac:dyDescent="0.25">
      <c r="B47" s="38" t="s">
        <v>42</v>
      </c>
      <c r="C47" s="38"/>
      <c r="D47" s="10">
        <v>5000</v>
      </c>
      <c r="E47" s="10">
        <f>D47*12</f>
        <v>60000</v>
      </c>
      <c r="F47" s="29">
        <f t="shared" si="2"/>
        <v>4.578754578754579E-3</v>
      </c>
    </row>
    <row r="48" spans="2:6" x14ac:dyDescent="0.25">
      <c r="B48" s="38" t="s">
        <v>43</v>
      </c>
      <c r="C48" s="38"/>
      <c r="D48" s="10">
        <v>20000</v>
      </c>
      <c r="E48" s="10">
        <f>D48*12</f>
        <v>240000</v>
      </c>
      <c r="F48" s="29">
        <f t="shared" si="2"/>
        <v>1.8315018315018316E-2</v>
      </c>
    </row>
    <row r="49" spans="2:7" x14ac:dyDescent="0.25">
      <c r="B49" s="45" t="s">
        <v>44</v>
      </c>
      <c r="C49" s="45"/>
      <c r="D49" s="11">
        <f>SUM(D44:D48)</f>
        <v>35000</v>
      </c>
      <c r="E49" s="11">
        <f>SUM(E44:E48)</f>
        <v>420000</v>
      </c>
      <c r="F49" s="30">
        <f t="shared" si="2"/>
        <v>3.2051282051282048E-2</v>
      </c>
    </row>
    <row r="50" spans="2:7" x14ac:dyDescent="0.25">
      <c r="B50" s="38" t="s">
        <v>45</v>
      </c>
      <c r="C50" s="38"/>
      <c r="D50" s="10">
        <v>40000</v>
      </c>
      <c r="E50" s="10">
        <f>D50*12</f>
        <v>480000</v>
      </c>
      <c r="F50" s="29">
        <f t="shared" si="2"/>
        <v>3.6630036630036632E-2</v>
      </c>
    </row>
    <row r="51" spans="2:7" x14ac:dyDescent="0.25">
      <c r="B51" s="38" t="s">
        <v>46</v>
      </c>
      <c r="C51" s="38"/>
      <c r="D51" s="10">
        <v>10000</v>
      </c>
      <c r="E51" s="10">
        <f>D51*12</f>
        <v>120000</v>
      </c>
      <c r="F51" s="29">
        <f t="shared" si="2"/>
        <v>9.1575091575091579E-3</v>
      </c>
    </row>
    <row r="52" spans="2:7" x14ac:dyDescent="0.25">
      <c r="B52" s="39" t="s">
        <v>47</v>
      </c>
      <c r="C52" s="39"/>
      <c r="D52" s="11">
        <f>SUM(D50:D51)</f>
        <v>50000</v>
      </c>
      <c r="E52" s="11">
        <f>SUM(E50:E51)</f>
        <v>600000</v>
      </c>
      <c r="F52" s="30">
        <f t="shared" si="2"/>
        <v>4.5787545787545784E-2</v>
      </c>
    </row>
    <row r="53" spans="2:7" x14ac:dyDescent="0.25">
      <c r="B53" s="38" t="s">
        <v>48</v>
      </c>
      <c r="C53" s="38"/>
      <c r="D53" s="10">
        <v>5000</v>
      </c>
      <c r="E53" s="10">
        <f>D53*12</f>
        <v>60000</v>
      </c>
      <c r="F53" s="29">
        <f t="shared" si="2"/>
        <v>4.578754578754579E-3</v>
      </c>
    </row>
    <row r="54" spans="2:7" x14ac:dyDescent="0.25">
      <c r="B54" s="38" t="s">
        <v>49</v>
      </c>
      <c r="C54" s="38"/>
      <c r="D54" s="10">
        <v>2500</v>
      </c>
      <c r="E54" s="10">
        <f t="shared" ref="E54:E59" si="3">D54*12</f>
        <v>30000</v>
      </c>
      <c r="F54" s="29">
        <f t="shared" si="2"/>
        <v>2.2893772893772895E-3</v>
      </c>
    </row>
    <row r="55" spans="2:7" x14ac:dyDescent="0.25">
      <c r="B55" s="38" t="s">
        <v>50</v>
      </c>
      <c r="C55" s="38"/>
      <c r="D55" s="10">
        <v>1500</v>
      </c>
      <c r="E55" s="10">
        <f t="shared" si="3"/>
        <v>18000</v>
      </c>
      <c r="F55" s="29">
        <f t="shared" si="2"/>
        <v>1.3736263736263737E-3</v>
      </c>
    </row>
    <row r="56" spans="2:7" x14ac:dyDescent="0.25">
      <c r="B56" s="39" t="s">
        <v>51</v>
      </c>
      <c r="C56" s="39"/>
      <c r="D56" s="11">
        <f>SUM(D53:D55)</f>
        <v>9000</v>
      </c>
      <c r="E56" s="11">
        <f>SUM(E53:E55)</f>
        <v>108000</v>
      </c>
      <c r="F56" s="30">
        <f t="shared" si="2"/>
        <v>8.241758241758242E-3</v>
      </c>
    </row>
    <row r="57" spans="2:7" x14ac:dyDescent="0.25">
      <c r="B57" s="38" t="s">
        <v>52</v>
      </c>
      <c r="C57" s="38"/>
      <c r="D57" s="10">
        <v>115000</v>
      </c>
      <c r="E57" s="10">
        <f t="shared" si="3"/>
        <v>1380000</v>
      </c>
      <c r="F57" s="29">
        <f t="shared" si="2"/>
        <v>0.10531135531135531</v>
      </c>
      <c r="G57" t="s">
        <v>81</v>
      </c>
    </row>
    <row r="58" spans="2:7" x14ac:dyDescent="0.25">
      <c r="B58" s="44" t="s">
        <v>53</v>
      </c>
      <c r="C58" s="44"/>
      <c r="D58" s="10">
        <v>17000</v>
      </c>
      <c r="E58" s="10">
        <f t="shared" si="3"/>
        <v>204000</v>
      </c>
      <c r="F58" s="29">
        <f t="shared" si="2"/>
        <v>1.5567765567765568E-2</v>
      </c>
    </row>
    <row r="59" spans="2:7" x14ac:dyDescent="0.25">
      <c r="B59" s="44" t="s">
        <v>54</v>
      </c>
      <c r="C59" s="44"/>
      <c r="D59" s="10">
        <v>11000</v>
      </c>
      <c r="E59" s="10">
        <f t="shared" si="3"/>
        <v>132000</v>
      </c>
      <c r="F59" s="29">
        <f t="shared" si="2"/>
        <v>1.0073260073260074E-2</v>
      </c>
      <c r="G59" t="s">
        <v>81</v>
      </c>
    </row>
    <row r="60" spans="2:7" x14ac:dyDescent="0.25">
      <c r="B60" s="39" t="s">
        <v>55</v>
      </c>
      <c r="C60" s="39"/>
      <c r="D60" s="11">
        <f>SUM(D57:D59)</f>
        <v>143000</v>
      </c>
      <c r="E60" s="11">
        <f>SUM(E57:E59)</f>
        <v>1716000</v>
      </c>
      <c r="F60" s="30">
        <f t="shared" si="2"/>
        <v>0.13095238095238096</v>
      </c>
    </row>
    <row r="61" spans="2:7" x14ac:dyDescent="0.25">
      <c r="B61" s="39" t="s">
        <v>56</v>
      </c>
      <c r="C61" s="39"/>
      <c r="D61" s="11">
        <f>SUM(D60,D56,D52,D49,D43)</f>
        <v>457000</v>
      </c>
      <c r="E61" s="11">
        <f>SUM(E60,E56,E52,E49,E43)</f>
        <v>5484000</v>
      </c>
      <c r="F61" s="30">
        <f t="shared" si="2"/>
        <v>0.41849816849816851</v>
      </c>
    </row>
    <row r="62" spans="2:7" x14ac:dyDescent="0.25">
      <c r="B62" s="39" t="s">
        <v>57</v>
      </c>
      <c r="C62" s="39"/>
      <c r="D62" s="11">
        <f>E62/12</f>
        <v>635000</v>
      </c>
      <c r="E62" s="11">
        <f>F32-E61</f>
        <v>7620000</v>
      </c>
      <c r="F62" s="30">
        <f t="shared" si="2"/>
        <v>0.58150183150183155</v>
      </c>
    </row>
    <row r="63" spans="2:7" x14ac:dyDescent="0.25">
      <c r="B63" s="44" t="s">
        <v>58</v>
      </c>
      <c r="C63" s="44"/>
      <c r="D63" s="10"/>
      <c r="E63" s="10"/>
      <c r="F63" s="9"/>
    </row>
    <row r="64" spans="2:7" x14ac:dyDescent="0.25">
      <c r="B64" s="46" t="s">
        <v>59</v>
      </c>
      <c r="C64" s="47"/>
      <c r="D64" s="10"/>
      <c r="E64" s="10"/>
      <c r="F64" s="9"/>
    </row>
    <row r="65" spans="2:6" x14ac:dyDescent="0.25">
      <c r="B65" s="44" t="s">
        <v>60</v>
      </c>
      <c r="C65" s="44"/>
      <c r="D65" s="10">
        <v>24000</v>
      </c>
      <c r="E65" s="10">
        <f>D65*12</f>
        <v>288000</v>
      </c>
      <c r="F65" s="9"/>
    </row>
    <row r="66" spans="2:6" x14ac:dyDescent="0.25">
      <c r="B66" s="44" t="s">
        <v>61</v>
      </c>
      <c r="C66" s="44"/>
      <c r="D66" s="10">
        <v>4000</v>
      </c>
      <c r="E66" s="10">
        <f>D66*12</f>
        <v>48000</v>
      </c>
      <c r="F66" s="9"/>
    </row>
    <row r="67" spans="2:6" x14ac:dyDescent="0.25">
      <c r="B67" s="39" t="s">
        <v>62</v>
      </c>
      <c r="C67" s="39"/>
      <c r="D67" s="11">
        <f>SUM(D63:D66)</f>
        <v>28000</v>
      </c>
      <c r="E67" s="11">
        <f>D67*12</f>
        <v>336000</v>
      </c>
      <c r="F67" s="30">
        <f t="shared" ref="F67:F68" si="4">E67/$F$32</f>
        <v>2.564102564102564E-2</v>
      </c>
    </row>
    <row r="68" spans="2:6" x14ac:dyDescent="0.25">
      <c r="B68" s="39" t="s">
        <v>63</v>
      </c>
      <c r="C68" s="39"/>
      <c r="D68" s="11">
        <f>D62-D67</f>
        <v>607000</v>
      </c>
      <c r="E68" s="11">
        <f>D68*12</f>
        <v>7284000</v>
      </c>
      <c r="F68" s="30">
        <f t="shared" si="4"/>
        <v>0.55586080586080588</v>
      </c>
    </row>
    <row r="69" spans="2:6" x14ac:dyDescent="0.25">
      <c r="B69" s="48" t="s">
        <v>64</v>
      </c>
      <c r="C69" s="49"/>
      <c r="D69" s="49"/>
      <c r="E69" s="50"/>
      <c r="F69" s="12">
        <v>7.0000000000000007E-2</v>
      </c>
    </row>
    <row r="70" spans="2:6" x14ac:dyDescent="0.25">
      <c r="B70" s="1"/>
      <c r="C70" s="1"/>
      <c r="D70" s="1"/>
      <c r="E70" s="1"/>
      <c r="F70" s="1"/>
    </row>
    <row r="71" spans="2:6" ht="18.75" x14ac:dyDescent="0.25">
      <c r="B71" s="37" t="s">
        <v>65</v>
      </c>
      <c r="C71" s="37"/>
      <c r="D71" s="37"/>
      <c r="E71" s="37"/>
      <c r="F71" s="37"/>
    </row>
    <row r="72" spans="2:6" x14ac:dyDescent="0.25">
      <c r="B72" s="24" t="s">
        <v>1</v>
      </c>
      <c r="C72" s="13" t="s">
        <v>66</v>
      </c>
      <c r="D72" s="14" t="s">
        <v>67</v>
      </c>
      <c r="E72" s="14" t="s">
        <v>68</v>
      </c>
      <c r="F72" s="14" t="s">
        <v>69</v>
      </c>
    </row>
    <row r="73" spans="2:6" x14ac:dyDescent="0.25">
      <c r="B73" s="25" t="s">
        <v>70</v>
      </c>
      <c r="C73" s="5"/>
      <c r="D73" s="15"/>
      <c r="E73" s="8"/>
      <c r="F73" s="8"/>
    </row>
    <row r="74" spans="2:6" x14ac:dyDescent="0.25">
      <c r="B74" s="25" t="s">
        <v>71</v>
      </c>
      <c r="C74" s="16"/>
      <c r="D74" s="16"/>
      <c r="E74" s="8"/>
      <c r="F74" s="8"/>
    </row>
    <row r="75" spans="2:6" x14ac:dyDescent="0.25">
      <c r="B75" s="25" t="s">
        <v>72</v>
      </c>
      <c r="C75" s="16"/>
      <c r="D75" s="16"/>
      <c r="E75" s="8"/>
      <c r="F75" s="8"/>
    </row>
    <row r="76" spans="2:6" x14ac:dyDescent="0.25">
      <c r="B76" s="1"/>
      <c r="C76" s="1"/>
      <c r="D76" s="1"/>
      <c r="E76" s="1"/>
      <c r="F76" s="1"/>
    </row>
    <row r="77" spans="2:6" x14ac:dyDescent="0.25">
      <c r="B77" s="26"/>
      <c r="C77" s="1"/>
      <c r="D77" s="1"/>
      <c r="E77" s="17"/>
      <c r="F77" s="1"/>
    </row>
    <row r="78" spans="2:6" x14ac:dyDescent="0.25">
      <c r="B78" s="27" t="s">
        <v>73</v>
      </c>
      <c r="C78" s="18"/>
      <c r="D78" s="18"/>
      <c r="E78" s="19" t="s">
        <v>74</v>
      </c>
      <c r="F78" s="20"/>
    </row>
    <row r="79" spans="2:6" x14ac:dyDescent="0.25">
      <c r="B79" s="27" t="s">
        <v>75</v>
      </c>
      <c r="C79" s="18"/>
      <c r="D79" s="18"/>
      <c r="E79" s="19" t="s">
        <v>76</v>
      </c>
      <c r="F79" s="20"/>
    </row>
  </sheetData>
  <mergeCells count="47">
    <mergeCell ref="B62:C62"/>
    <mergeCell ref="B63:C63"/>
    <mergeCell ref="B64:C64"/>
    <mergeCell ref="B65:C65"/>
    <mergeCell ref="B66:C66"/>
    <mergeCell ref="B67:C67"/>
    <mergeCell ref="B68:C68"/>
    <mergeCell ref="B69:E69"/>
    <mergeCell ref="B58:C58"/>
    <mergeCell ref="B59:C59"/>
    <mergeCell ref="B60:C60"/>
    <mergeCell ref="B61:C61"/>
    <mergeCell ref="B56:C56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:F3"/>
    <mergeCell ref="B71:F71"/>
    <mergeCell ref="B6:F6"/>
    <mergeCell ref="B39:C39"/>
    <mergeCell ref="B40:C40"/>
    <mergeCell ref="B41:C41"/>
    <mergeCell ref="B42:C42"/>
    <mergeCell ref="B43:C43"/>
    <mergeCell ref="B44:C44"/>
    <mergeCell ref="B45:C45"/>
    <mergeCell ref="B35:F35"/>
    <mergeCell ref="B36:C36"/>
    <mergeCell ref="B37:C37"/>
    <mergeCell ref="B38:C38"/>
  </mergeCells>
  <dataValidations count="3">
    <dataValidation type="list" allowBlank="1" showDropDown="1" showInputMessage="1" showErrorMessage="1" sqref="F78" xr:uid="{00000000-0002-0000-0000-000001000000}">
      <formula1>#REF!</formula1>
    </dataValidation>
    <dataValidation allowBlank="1" showDropDown="1" showInputMessage="1" showErrorMessage="1" sqref="C11:C22 F14:F22" xr:uid="{00000000-0002-0000-0000-000002000000}"/>
    <dataValidation type="list" allowBlank="1" showInputMessage="1" showErrorMessage="1" sqref="F11:F13" xr:uid="{00000000-0002-0000-0000-000003000000}">
      <formula1>#REF!</formula1>
    </dataValidation>
  </dataValidation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niranjanam</dc:creator>
  <cp:lastModifiedBy>Profit Tantra</cp:lastModifiedBy>
  <dcterms:created xsi:type="dcterms:W3CDTF">2022-05-26T12:14:10Z</dcterms:created>
  <dcterms:modified xsi:type="dcterms:W3CDTF">2023-12-09T11:52:13Z</dcterms:modified>
</cp:coreProperties>
</file>